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формы по  бюджету 2016 г2017г\"/>
    </mc:Choice>
  </mc:AlternateContent>
  <bookViews>
    <workbookView xWindow="0" yWindow="0" windowWidth="20730" windowHeight="11760"/>
  </bookViews>
  <sheets>
    <sheet name="01" sheetId="38" r:id="rId1"/>
  </sheets>
  <definedNames>
    <definedName name="_xlnm.Print_Area" localSheetId="0">'01'!$A$1:$H$45</definedName>
  </definedNames>
  <calcPr calcId="152511"/>
</workbook>
</file>

<file path=xl/calcChain.xml><?xml version="1.0" encoding="utf-8"?>
<calcChain xmlns="http://schemas.openxmlformats.org/spreadsheetml/2006/main">
  <c r="D21" i="38" l="1"/>
  <c r="H40" i="38"/>
  <c r="D20" i="38" l="1"/>
  <c r="E20" i="38"/>
  <c r="F11" i="38"/>
  <c r="F10" i="38"/>
  <c r="H11" i="38"/>
  <c r="H10" i="38"/>
  <c r="G10" i="38"/>
  <c r="H35" i="38" l="1"/>
  <c r="G35" i="38"/>
  <c r="F35" i="38"/>
  <c r="H9" i="38" l="1"/>
  <c r="F9" i="38"/>
  <c r="H41" i="38" l="1"/>
  <c r="G41" i="38"/>
  <c r="F41" i="38"/>
  <c r="E42" i="38"/>
  <c r="D42" i="38"/>
  <c r="C42" i="38"/>
  <c r="H28" i="38"/>
  <c r="G28" i="38"/>
  <c r="F28" i="38"/>
  <c r="E21" i="38"/>
  <c r="C21" i="38"/>
  <c r="F26" i="38"/>
  <c r="H24" i="38"/>
  <c r="G24" i="38"/>
  <c r="F24" i="38"/>
  <c r="F17" i="38"/>
  <c r="H17" i="38"/>
  <c r="H26" i="38"/>
  <c r="H16" i="38"/>
  <c r="F16" i="38"/>
  <c r="H34" i="38"/>
  <c r="G34" i="38"/>
  <c r="F34" i="38"/>
  <c r="G19" i="38"/>
  <c r="G33" i="38"/>
  <c r="G26" i="38"/>
  <c r="G39" i="38"/>
  <c r="G38" i="38"/>
  <c r="G37" i="38"/>
  <c r="G36" i="38"/>
  <c r="G31" i="38"/>
  <c r="G23" i="38"/>
  <c r="G22" i="38"/>
  <c r="G17" i="38"/>
  <c r="G16" i="38"/>
  <c r="G15" i="38"/>
  <c r="G14" i="38"/>
  <c r="G13" i="38"/>
  <c r="G12" i="38"/>
  <c r="G11" i="38"/>
  <c r="G9" i="38"/>
  <c r="G8" i="38"/>
  <c r="F39" i="38"/>
  <c r="H39" i="38"/>
  <c r="F23" i="38"/>
  <c r="H12" i="38"/>
  <c r="H13" i="38"/>
  <c r="H14" i="38"/>
  <c r="H15" i="38"/>
  <c r="H22" i="38"/>
  <c r="H23" i="38"/>
  <c r="H31" i="38"/>
  <c r="H33" i="38"/>
  <c r="H36" i="38"/>
  <c r="H37" i="38"/>
  <c r="H38" i="38"/>
  <c r="H8" i="38"/>
  <c r="F8" i="38"/>
  <c r="F12" i="38"/>
  <c r="F13" i="38"/>
  <c r="F14" i="38"/>
  <c r="F15" i="38"/>
  <c r="F22" i="38"/>
  <c r="F31" i="38"/>
  <c r="F33" i="38"/>
  <c r="F36" i="38"/>
  <c r="F37" i="38"/>
  <c r="F38" i="38"/>
  <c r="H42" i="38" l="1"/>
  <c r="F42" i="38"/>
  <c r="G21" i="38"/>
  <c r="F20" i="38"/>
  <c r="G42" i="38"/>
  <c r="F21" i="38"/>
  <c r="H21" i="38"/>
  <c r="C29" i="38"/>
  <c r="C43" i="38" s="1"/>
  <c r="G20" i="38"/>
  <c r="E29" i="38"/>
  <c r="E43" i="38" s="1"/>
  <c r="H20" i="38"/>
  <c r="F43" i="38" l="1"/>
  <c r="G43" i="38"/>
  <c r="H43" i="38"/>
  <c r="G29" i="38"/>
  <c r="H29" i="38"/>
  <c r="F29" i="38"/>
</calcChain>
</file>

<file path=xl/sharedStrings.xml><?xml version="1.0" encoding="utf-8"?>
<sst xmlns="http://schemas.openxmlformats.org/spreadsheetml/2006/main" count="76" uniqueCount="76">
  <si>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</si>
  <si>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</si>
  <si>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</si>
  <si>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</si>
  <si>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</si>
  <si>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</si>
  <si>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</si>
  <si>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</si>
  <si>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</si>
  <si>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</si>
  <si>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</si>
  <si>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</si>
  <si>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</si>
  <si>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</si>
  <si>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</si>
  <si>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</si>
  <si>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</si>
  <si>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</si>
  <si>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</si>
  <si>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</si>
  <si>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</si>
  <si>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</si>
  <si>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</si>
  <si>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</si>
  <si>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</si>
  <si>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</si>
  <si>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</si>
  <si>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</si>
  <si>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</si>
  <si>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</si>
  <si>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</si>
  <si>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</si>
  <si>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</si>
  <si>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</si>
  <si>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</si>
  <si>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</si>
  <si>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</si>
  <si>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</si>
  <si>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</si>
  <si>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</si>
  <si>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</si>
  <si>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</si>
  <si>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</si>
  <si>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</si>
  <si>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</si>
  <si>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</si>
  <si>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</si>
  <si>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</si>
  <si>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</si>
  <si>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</si>
  <si>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</si>
  <si>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</si>
  <si>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</si>
  <si>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</si>
  <si>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</si>
  <si>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</si>
  <si>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</si>
  <si>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</si>
  <si>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</si>
  <si>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</si>
  <si>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</si>
  <si>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</si>
  <si>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</si>
  <si>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</si>
  <si>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</si>
  <si>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</si>
  <si>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</si>
  <si>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</si>
  <si>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</si>
  <si>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Бюджет местный 2017 год</t>
  </si>
  <si>
    <t>1300</t>
  </si>
  <si>
    <t>Обслуживание государственного и муниципального долга</t>
  </si>
  <si>
    <t>2017год</t>
  </si>
  <si>
    <t>уточненный бюджет за  2017 г.</t>
  </si>
  <si>
    <t>по исполнению бюджета муниципального образования  "поселок имени К.Либкнехта" Курчатовского района Курской области за 2 квартал   2017 года с нарастающит итогом</t>
  </si>
  <si>
    <t>кассовое исполнение за 2 квартал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</si>
</sst>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abSelected="1" view="pageBreakPreview" topLeftCell="A18" zoomScaleNormal="100" zoomScaleSheetLayoutView="100" workbookViewId="0">
      <selection activeCell="B26" sqref="B26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69</v>
      </c>
      <c r="D4" s="45" t="s">
        <v>72</v>
      </c>
      <c r="E4" s="46"/>
      <c r="F4" s="47"/>
      <c r="G4" s="24"/>
      <c r="H4" s="41" t="s">
        <v>48</v>
      </c>
    </row>
    <row r="5" spans="1:8" ht="48" x14ac:dyDescent="0.2">
      <c r="A5" s="44"/>
      <c r="B5" s="44"/>
      <c r="C5" s="44"/>
      <c r="D5" s="13" t="s">
        <v>73</v>
      </c>
      <c r="E5" s="14" t="s">
        <v>75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2865</v>
      </c>
      <c r="D8" s="20">
        <v>2865</v>
      </c>
      <c r="E8" s="20">
        <v>1517.9</v>
      </c>
      <c r="F8" s="32">
        <f t="shared" ref="F8:F28" si="0">E8/D8*100</f>
        <v>52.980802792321121</v>
      </c>
      <c r="G8" s="32">
        <f>E8-D8</f>
        <v>-1347.1</v>
      </c>
      <c r="H8" s="34">
        <f>E8/C8*100</f>
        <v>52.980802792321121</v>
      </c>
    </row>
    <row r="9" spans="1:8" x14ac:dyDescent="0.2">
      <c r="A9" s="11" t="s">
        <v>59</v>
      </c>
      <c r="B9" s="18" t="s">
        <v>60</v>
      </c>
      <c r="C9" s="20">
        <v>864</v>
      </c>
      <c r="D9" s="20">
        <v>864</v>
      </c>
      <c r="E9" s="20">
        <v>435.1</v>
      </c>
      <c r="F9" s="32">
        <f t="shared" si="0"/>
        <v>50.358796296296305</v>
      </c>
      <c r="G9" s="32">
        <f t="shared" ref="G9:G29" si="1">E9-D9</f>
        <v>-428.9</v>
      </c>
      <c r="H9" s="34">
        <f t="shared" ref="H9:H42" si="2">E9/C9*100</f>
        <v>50.358796296296305</v>
      </c>
    </row>
    <row r="10" spans="1:8" ht="24" x14ac:dyDescent="0.2">
      <c r="A10" s="36" t="s">
        <v>65</v>
      </c>
      <c r="B10" s="36" t="s">
        <v>64</v>
      </c>
      <c r="C10" s="20">
        <v>619</v>
      </c>
      <c r="D10" s="20">
        <v>619</v>
      </c>
      <c r="E10" s="20">
        <v>72.400000000000006</v>
      </c>
      <c r="F10" s="32">
        <f t="shared" si="0"/>
        <v>11.696284329563813</v>
      </c>
      <c r="G10" s="32">
        <f t="shared" si="1"/>
        <v>-546.6</v>
      </c>
      <c r="H10" s="34">
        <f t="shared" si="2"/>
        <v>11.696284329563813</v>
      </c>
    </row>
    <row r="11" spans="1:8" ht="24" x14ac:dyDescent="0.2">
      <c r="A11" s="36" t="s">
        <v>67</v>
      </c>
      <c r="B11" s="36" t="s">
        <v>66</v>
      </c>
      <c r="C11" s="20">
        <v>3373</v>
      </c>
      <c r="D11" s="20">
        <v>3373</v>
      </c>
      <c r="E11" s="20">
        <v>1026</v>
      </c>
      <c r="F11" s="32">
        <f t="shared" si="0"/>
        <v>30.418025496590573</v>
      </c>
      <c r="G11" s="32">
        <f t="shared" si="1"/>
        <v>-2347</v>
      </c>
      <c r="H11" s="34">
        <f t="shared" si="2"/>
        <v>30.418025496590573</v>
      </c>
    </row>
    <row r="12" spans="1:8" ht="28.5" hidden="1" customHeight="1" x14ac:dyDescent="0.2">
      <c r="A12" s="11" t="s">
        <v>32</v>
      </c>
      <c r="B12" s="18" t="s">
        <v>29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33</v>
      </c>
      <c r="B13" s="18" t="s">
        <v>6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31</v>
      </c>
      <c r="B14" s="18" t="s">
        <v>30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14</v>
      </c>
      <c r="B15" s="18" t="s">
        <v>10</v>
      </c>
      <c r="C15" s="20">
        <v>3663</v>
      </c>
      <c r="D15" s="20">
        <v>3663</v>
      </c>
      <c r="E15" s="20">
        <v>1588.4</v>
      </c>
      <c r="F15" s="32">
        <f t="shared" si="0"/>
        <v>43.363363363363369</v>
      </c>
      <c r="G15" s="32">
        <f t="shared" si="1"/>
        <v>-2074.6</v>
      </c>
      <c r="H15" s="34">
        <f t="shared" si="2"/>
        <v>43.363363363363369</v>
      </c>
    </row>
    <row r="16" spans="1:8" ht="24" x14ac:dyDescent="0.2">
      <c r="A16" s="11" t="s">
        <v>36</v>
      </c>
      <c r="B16" s="18" t="s">
        <v>37</v>
      </c>
      <c r="C16" s="20">
        <v>2560</v>
      </c>
      <c r="D16" s="20">
        <v>2560</v>
      </c>
      <c r="E16" s="20">
        <v>209.2</v>
      </c>
      <c r="F16" s="32">
        <f t="shared" si="0"/>
        <v>8.171875</v>
      </c>
      <c r="G16" s="32">
        <f t="shared" si="1"/>
        <v>-2350.8000000000002</v>
      </c>
      <c r="H16" s="34">
        <f t="shared" si="2"/>
        <v>8.171875</v>
      </c>
    </row>
    <row r="17" spans="1:8" x14ac:dyDescent="0.2">
      <c r="A17" s="11" t="s">
        <v>38</v>
      </c>
      <c r="B17" s="18" t="s">
        <v>39</v>
      </c>
      <c r="C17" s="20"/>
      <c r="D17" s="20"/>
      <c r="E17" s="20">
        <v>0.2</v>
      </c>
      <c r="F17" s="32" t="e">
        <f t="shared" si="0"/>
        <v>#DIV/0!</v>
      </c>
      <c r="G17" s="32">
        <f t="shared" si="1"/>
        <v>0.2</v>
      </c>
      <c r="H17" s="34" t="e">
        <f t="shared" si="2"/>
        <v>#DIV/0!</v>
      </c>
    </row>
    <row r="18" spans="1:8" x14ac:dyDescent="0.2">
      <c r="A18" s="11" t="s">
        <v>68</v>
      </c>
      <c r="B18" s="18"/>
      <c r="C18" s="20">
        <v>57</v>
      </c>
      <c r="D18" s="20">
        <v>57</v>
      </c>
      <c r="E18" s="20">
        <v>60</v>
      </c>
      <c r="F18" s="32">
        <v>100</v>
      </c>
      <c r="G18" s="32"/>
      <c r="H18" s="34">
        <v>100</v>
      </c>
    </row>
    <row r="19" spans="1:8" ht="24" x14ac:dyDescent="0.2">
      <c r="A19" s="11" t="s">
        <v>50</v>
      </c>
      <c r="B19" s="18" t="s">
        <v>51</v>
      </c>
      <c r="C19" s="20"/>
      <c r="D19" s="20"/>
      <c r="E19" s="20"/>
      <c r="F19" s="32"/>
      <c r="G19" s="32">
        <f t="shared" si="1"/>
        <v>0</v>
      </c>
      <c r="H19" s="34"/>
    </row>
    <row r="20" spans="1:8" x14ac:dyDescent="0.2">
      <c r="A20" s="12" t="s">
        <v>16</v>
      </c>
      <c r="B20" s="19" t="s">
        <v>2</v>
      </c>
      <c r="C20" s="23">
        <v>14001</v>
      </c>
      <c r="D20" s="23">
        <f>SUM(D8:D19)</f>
        <v>14001</v>
      </c>
      <c r="E20" s="23">
        <f>SUM(E8:E19)</f>
        <v>4909.2</v>
      </c>
      <c r="F20" s="33">
        <f t="shared" si="0"/>
        <v>35.063209770730666</v>
      </c>
      <c r="G20" s="33">
        <f t="shared" si="1"/>
        <v>-9091.7999999999993</v>
      </c>
      <c r="H20" s="35">
        <f t="shared" si="2"/>
        <v>35.063209770730666</v>
      </c>
    </row>
    <row r="21" spans="1:8" s="31" customFormat="1" x14ac:dyDescent="0.2">
      <c r="A21" s="12" t="s">
        <v>17</v>
      </c>
      <c r="B21" s="19" t="s">
        <v>7</v>
      </c>
      <c r="C21" s="22">
        <f>C22+C23+C24+C25+C26+C27+C28</f>
        <v>6750</v>
      </c>
      <c r="D21" s="22">
        <f>D22+D23+D24+D25+D26+D27+D28</f>
        <v>6750</v>
      </c>
      <c r="E21" s="22">
        <f>E22+E23+E24+E25+E26+E27+E28</f>
        <v>2178</v>
      </c>
      <c r="F21" s="33">
        <f t="shared" si="0"/>
        <v>32.266666666666666</v>
      </c>
      <c r="G21" s="33">
        <f t="shared" si="1"/>
        <v>-4572</v>
      </c>
      <c r="H21" s="35">
        <f t="shared" si="2"/>
        <v>32.266666666666666</v>
      </c>
    </row>
    <row r="22" spans="1:8" x14ac:dyDescent="0.2">
      <c r="A22" s="11"/>
      <c r="B22" s="18" t="s">
        <v>8</v>
      </c>
      <c r="C22" s="20">
        <v>3128</v>
      </c>
      <c r="D22" s="20">
        <v>3128</v>
      </c>
      <c r="E22" s="20">
        <v>1722.6</v>
      </c>
      <c r="F22" s="32">
        <f t="shared" si="0"/>
        <v>55.070332480818408</v>
      </c>
      <c r="G22" s="32">
        <f t="shared" si="1"/>
        <v>-1405.4</v>
      </c>
      <c r="H22" s="34">
        <f t="shared" si="2"/>
        <v>55.070332480818408</v>
      </c>
    </row>
    <row r="23" spans="1:8" x14ac:dyDescent="0.2">
      <c r="A23" s="11"/>
      <c r="B23" s="18" t="s">
        <v>9</v>
      </c>
      <c r="C23" s="20">
        <v>3481</v>
      </c>
      <c r="D23" s="20">
        <v>3481</v>
      </c>
      <c r="E23" s="20">
        <v>365.9</v>
      </c>
      <c r="F23" s="32">
        <f t="shared" si="0"/>
        <v>10.511347313990232</v>
      </c>
      <c r="G23" s="32">
        <f t="shared" si="1"/>
        <v>-3115.1</v>
      </c>
      <c r="H23" s="34">
        <f t="shared" si="2"/>
        <v>10.511347313990232</v>
      </c>
    </row>
    <row r="24" spans="1:8" x14ac:dyDescent="0.2">
      <c r="A24" s="11"/>
      <c r="B24" s="18" t="s">
        <v>18</v>
      </c>
      <c r="C24" s="20">
        <v>138</v>
      </c>
      <c r="D24" s="20">
        <v>138</v>
      </c>
      <c r="E24" s="20">
        <v>74.7</v>
      </c>
      <c r="F24" s="32">
        <f t="shared" si="0"/>
        <v>54.130434782608695</v>
      </c>
      <c r="G24" s="32">
        <f t="shared" si="1"/>
        <v>-63.3</v>
      </c>
      <c r="H24" s="34">
        <f t="shared" si="2"/>
        <v>54.130434782608695</v>
      </c>
    </row>
    <row r="25" spans="1:8" x14ac:dyDescent="0.2">
      <c r="A25" s="11"/>
      <c r="B25" s="18" t="s">
        <v>58</v>
      </c>
      <c r="C25" s="20"/>
      <c r="D25" s="20"/>
      <c r="E25" s="20"/>
      <c r="F25" s="32"/>
      <c r="G25" s="32"/>
      <c r="H25" s="34"/>
    </row>
    <row r="26" spans="1:8" x14ac:dyDescent="0.2">
      <c r="A26" s="11"/>
      <c r="B26" s="18" t="s">
        <v>49</v>
      </c>
      <c r="C26" s="20">
        <v>3</v>
      </c>
      <c r="D26" s="20">
        <v>3</v>
      </c>
      <c r="E26" s="20">
        <v>13.3</v>
      </c>
      <c r="F26" s="32">
        <f t="shared" si="0"/>
        <v>443.33333333333337</v>
      </c>
      <c r="G26" s="32">
        <f>E26-D26</f>
        <v>10.3</v>
      </c>
      <c r="H26" s="34">
        <f t="shared" si="2"/>
        <v>443.33333333333337</v>
      </c>
    </row>
    <row r="27" spans="1:8" ht="24" x14ac:dyDescent="0.2">
      <c r="A27" s="11" t="s">
        <v>52</v>
      </c>
      <c r="B27" s="18" t="s">
        <v>53</v>
      </c>
      <c r="C27" s="20"/>
      <c r="D27" s="20"/>
      <c r="E27" s="20">
        <v>1.5</v>
      </c>
      <c r="F27" s="32"/>
      <c r="G27" s="32"/>
      <c r="H27" s="34"/>
    </row>
    <row r="28" spans="1:8" ht="24" x14ac:dyDescent="0.2">
      <c r="A28" s="11" t="s">
        <v>54</v>
      </c>
      <c r="B28" s="18" t="s">
        <v>55</v>
      </c>
      <c r="C28" s="20"/>
      <c r="D28" s="20"/>
      <c r="E28" s="20"/>
      <c r="F28" s="32" t="e">
        <f t="shared" si="0"/>
        <v>#DIV/0!</v>
      </c>
      <c r="G28" s="32">
        <f>E28-D28</f>
        <v>0</v>
      </c>
      <c r="H28" s="34" t="e">
        <f t="shared" si="2"/>
        <v>#DIV/0!</v>
      </c>
    </row>
    <row r="29" spans="1:8" x14ac:dyDescent="0.2">
      <c r="A29" s="12" t="s">
        <v>19</v>
      </c>
      <c r="B29" s="19" t="s">
        <v>3</v>
      </c>
      <c r="C29" s="23">
        <f>C20+C21</f>
        <v>20751</v>
      </c>
      <c r="D29" s="23">
        <v>20751</v>
      </c>
      <c r="E29" s="23">
        <f>E20+E21</f>
        <v>7087.2</v>
      </c>
      <c r="F29" s="33">
        <f>E29/D29*100</f>
        <v>34.153534769408701</v>
      </c>
      <c r="G29" s="33">
        <f t="shared" si="1"/>
        <v>-13663.8</v>
      </c>
      <c r="H29" s="35">
        <f t="shared" si="2"/>
        <v>34.153534769408701</v>
      </c>
    </row>
    <row r="30" spans="1:8" x14ac:dyDescent="0.2">
      <c r="A30" s="11"/>
      <c r="B30" s="48" t="s">
        <v>20</v>
      </c>
      <c r="C30" s="49"/>
      <c r="D30" s="49"/>
      <c r="E30" s="49"/>
      <c r="F30" s="49"/>
      <c r="G30" s="49"/>
      <c r="H30" s="50"/>
    </row>
    <row r="31" spans="1:8" x14ac:dyDescent="0.2">
      <c r="A31" s="9" t="s">
        <v>4</v>
      </c>
      <c r="B31" s="18" t="s">
        <v>23</v>
      </c>
      <c r="C31" s="21">
        <v>6900</v>
      </c>
      <c r="D31" s="21">
        <v>6925</v>
      </c>
      <c r="E31" s="20">
        <v>3314.8</v>
      </c>
      <c r="F31" s="32">
        <f t="shared" ref="F31:F42" si="3">E31/D31*100</f>
        <v>47.867148014440438</v>
      </c>
      <c r="G31" s="32">
        <f t="shared" ref="G31:G42" si="4">E31-D31</f>
        <v>-3610.2</v>
      </c>
      <c r="H31" s="34">
        <f t="shared" si="2"/>
        <v>48.040579710144932</v>
      </c>
    </row>
    <row r="32" spans="1:8" x14ac:dyDescent="0.2">
      <c r="A32" s="9" t="s">
        <v>40</v>
      </c>
      <c r="B32" s="18" t="s">
        <v>41</v>
      </c>
      <c r="C32" s="21">
        <v>138</v>
      </c>
      <c r="D32" s="21">
        <v>138</v>
      </c>
      <c r="E32" s="20">
        <v>54.1</v>
      </c>
      <c r="F32" s="32"/>
      <c r="G32" s="32"/>
      <c r="H32" s="34"/>
    </row>
    <row r="33" spans="1:8" ht="24" x14ac:dyDescent="0.2">
      <c r="A33" s="9" t="s">
        <v>21</v>
      </c>
      <c r="B33" s="18" t="s">
        <v>22</v>
      </c>
      <c r="C33" s="21">
        <v>20</v>
      </c>
      <c r="D33" s="21">
        <v>20</v>
      </c>
      <c r="E33" s="20">
        <v>6</v>
      </c>
      <c r="F33" s="32">
        <f t="shared" si="3"/>
        <v>30</v>
      </c>
      <c r="G33" s="32">
        <f t="shared" si="4"/>
        <v>-14</v>
      </c>
      <c r="H33" s="34">
        <f t="shared" si="2"/>
        <v>30</v>
      </c>
    </row>
    <row r="34" spans="1:8" x14ac:dyDescent="0.2">
      <c r="A34" s="9" t="s">
        <v>42</v>
      </c>
      <c r="B34" s="18" t="s">
        <v>43</v>
      </c>
      <c r="C34" s="21">
        <v>2207</v>
      </c>
      <c r="D34" s="21">
        <v>2307</v>
      </c>
      <c r="E34" s="20">
        <v>861.2</v>
      </c>
      <c r="F34" s="32">
        <f>E34/D34*100</f>
        <v>37.329865626354575</v>
      </c>
      <c r="G34" s="32">
        <f>E34-D34</f>
        <v>-1445.8</v>
      </c>
      <c r="H34" s="34">
        <f>E34/C34*100</f>
        <v>39.021295876755779</v>
      </c>
    </row>
    <row r="35" spans="1:8" x14ac:dyDescent="0.2">
      <c r="A35" s="9" t="s">
        <v>61</v>
      </c>
      <c r="B35" s="18" t="s">
        <v>62</v>
      </c>
      <c r="C35" s="21">
        <v>14642</v>
      </c>
      <c r="D35" s="21">
        <v>14399</v>
      </c>
      <c r="E35" s="20">
        <v>6299.1</v>
      </c>
      <c r="F35" s="32">
        <f>E35/D35*100</f>
        <v>43.746787971386901</v>
      </c>
      <c r="G35" s="32">
        <f>E35-D35</f>
        <v>-8099.9</v>
      </c>
      <c r="H35" s="34">
        <f>E35/C35*100</f>
        <v>43.020762190957527</v>
      </c>
    </row>
    <row r="36" spans="1:8" x14ac:dyDescent="0.2">
      <c r="A36" s="9" t="s">
        <v>25</v>
      </c>
      <c r="B36" s="18" t="s">
        <v>5</v>
      </c>
      <c r="C36" s="21"/>
      <c r="D36" s="21"/>
      <c r="E36" s="20"/>
      <c r="F36" s="32" t="e">
        <f t="shared" si="3"/>
        <v>#DIV/0!</v>
      </c>
      <c r="G36" s="32">
        <f t="shared" si="4"/>
        <v>0</v>
      </c>
      <c r="H36" s="34" t="e">
        <f t="shared" si="2"/>
        <v>#DIV/0!</v>
      </c>
    </row>
    <row r="37" spans="1:8" x14ac:dyDescent="0.2">
      <c r="A37" s="9" t="s">
        <v>26</v>
      </c>
      <c r="B37" s="18" t="s">
        <v>11</v>
      </c>
      <c r="C37" s="21">
        <v>2459</v>
      </c>
      <c r="D37" s="21">
        <v>2558.6999999999998</v>
      </c>
      <c r="E37" s="20">
        <v>1229</v>
      </c>
      <c r="F37" s="32">
        <f t="shared" si="3"/>
        <v>48.03220385351937</v>
      </c>
      <c r="G37" s="32">
        <f t="shared" si="4"/>
        <v>-1329.6999999999998</v>
      </c>
      <c r="H37" s="34">
        <f t="shared" si="2"/>
        <v>49.979666531110205</v>
      </c>
    </row>
    <row r="38" spans="1:8" x14ac:dyDescent="0.2">
      <c r="A38" s="9" t="s">
        <v>27</v>
      </c>
      <c r="B38" s="18" t="s">
        <v>24</v>
      </c>
      <c r="C38" s="20">
        <v>396</v>
      </c>
      <c r="D38" s="20">
        <v>395.5</v>
      </c>
      <c r="E38" s="20"/>
      <c r="F38" s="32">
        <f t="shared" si="3"/>
        <v>0</v>
      </c>
      <c r="G38" s="32">
        <f t="shared" si="4"/>
        <v>-395.5</v>
      </c>
      <c r="H38" s="34">
        <f t="shared" si="2"/>
        <v>0</v>
      </c>
    </row>
    <row r="39" spans="1:8" x14ac:dyDescent="0.2">
      <c r="A39" s="9" t="s">
        <v>44</v>
      </c>
      <c r="B39" s="18" t="s">
        <v>56</v>
      </c>
      <c r="C39" s="20">
        <v>50</v>
      </c>
      <c r="D39" s="20">
        <v>50</v>
      </c>
      <c r="E39" s="20">
        <v>5</v>
      </c>
      <c r="F39" s="32">
        <f t="shared" si="3"/>
        <v>10</v>
      </c>
      <c r="G39" s="32">
        <f t="shared" si="4"/>
        <v>-45</v>
      </c>
      <c r="H39" s="34">
        <f t="shared" si="2"/>
        <v>10</v>
      </c>
    </row>
    <row r="40" spans="1:8" ht="24" x14ac:dyDescent="0.2">
      <c r="A40" s="9" t="s">
        <v>70</v>
      </c>
      <c r="B40" s="18" t="s">
        <v>71</v>
      </c>
      <c r="C40" s="20">
        <v>87</v>
      </c>
      <c r="D40" s="20">
        <v>63.3</v>
      </c>
      <c r="E40" s="20"/>
      <c r="F40" s="32"/>
      <c r="G40" s="32"/>
      <c r="H40" s="34">
        <f t="shared" si="2"/>
        <v>0</v>
      </c>
    </row>
    <row r="41" spans="1:8" x14ac:dyDescent="0.2">
      <c r="A41" s="9" t="s">
        <v>57</v>
      </c>
      <c r="B41" s="18" t="s">
        <v>45</v>
      </c>
      <c r="C41" s="20">
        <v>114</v>
      </c>
      <c r="D41" s="20">
        <v>156.19999999999999</v>
      </c>
      <c r="E41" s="20">
        <v>85.2</v>
      </c>
      <c r="F41" s="32">
        <f>E41/D41*100</f>
        <v>54.545454545454554</v>
      </c>
      <c r="G41" s="32">
        <f>E41-D41</f>
        <v>-70.999999999999986</v>
      </c>
      <c r="H41" s="34">
        <f>E41/C41*100</f>
        <v>74.73684210526315</v>
      </c>
    </row>
    <row r="42" spans="1:8" x14ac:dyDescent="0.2">
      <c r="A42" s="10">
        <v>9800</v>
      </c>
      <c r="B42" s="19" t="s">
        <v>35</v>
      </c>
      <c r="C42" s="22">
        <f>SUM(C31:C41)</f>
        <v>27013</v>
      </c>
      <c r="D42" s="22">
        <f>SUM(D31:D41)</f>
        <v>27012.7</v>
      </c>
      <c r="E42" s="22">
        <f>SUM(E31:E41)</f>
        <v>11854.400000000001</v>
      </c>
      <c r="F42" s="33">
        <f t="shared" si="3"/>
        <v>43.884543196348389</v>
      </c>
      <c r="G42" s="33">
        <f t="shared" si="4"/>
        <v>-15158.3</v>
      </c>
      <c r="H42" s="35">
        <f t="shared" si="2"/>
        <v>43.884055824973167</v>
      </c>
    </row>
    <row r="43" spans="1:8" x14ac:dyDescent="0.2">
      <c r="A43" s="10">
        <v>7900</v>
      </c>
      <c r="B43" s="19" t="s">
        <v>34</v>
      </c>
      <c r="C43" s="20">
        <f>C29-C42</f>
        <v>-6262</v>
      </c>
      <c r="D43" s="20">
        <v>-6262</v>
      </c>
      <c r="E43" s="20">
        <f>E29-E42</f>
        <v>-4767.2000000000016</v>
      </c>
      <c r="F43" s="32">
        <f>E43/D43*100</f>
        <v>76.129032258064541</v>
      </c>
      <c r="G43" s="32">
        <f>E43-D43</f>
        <v>1494.7999999999984</v>
      </c>
      <c r="H43" s="34">
        <f>E43/C43*100</f>
        <v>76.129032258064541</v>
      </c>
    </row>
    <row r="44" spans="1:8" x14ac:dyDescent="0.2">
      <c r="A44" s="17"/>
      <c r="B44" s="37"/>
      <c r="C44" s="38"/>
      <c r="D44" s="38"/>
      <c r="E44" s="38"/>
      <c r="F44" s="38"/>
      <c r="G44" s="38"/>
      <c r="H44" s="39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</sheetData>
  <mergeCells count="10">
    <mergeCell ref="B44:H44"/>
    <mergeCell ref="A2:F2"/>
    <mergeCell ref="H4:H5"/>
    <mergeCell ref="B7:F7"/>
    <mergeCell ref="A1:F1"/>
    <mergeCell ref="A4:A5"/>
    <mergeCell ref="B4:B5"/>
    <mergeCell ref="C4:C5"/>
    <mergeCell ref="D4:F4"/>
    <mergeCell ref="B30:H3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adm</cp:lastModifiedBy>
  <cp:lastPrinted>2016-09-13T12:21:22Z</cp:lastPrinted>
  <dcterms:created xsi:type="dcterms:W3CDTF">2003-09-26T11:31:27Z</dcterms:created>
  <dcterms:modified xsi:type="dcterms:W3CDTF">2017-07-06T07:26:26Z</dcterms:modified>
</cp:coreProperties>
</file>